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'PARA+RAD+LEUC'!$A$1:$I$27</definedName>
  </definedNames>
  <calcPr fullCalcOnLoad="1"/>
</workbook>
</file>

<file path=xl/sharedStrings.xml><?xml version="1.0" encoding="utf-8"?>
<sst xmlns="http://schemas.openxmlformats.org/spreadsheetml/2006/main" count="264" uniqueCount="119">
  <si>
    <t>Cod tip decont</t>
  </si>
  <si>
    <t>Descriere</t>
  </si>
  <si>
    <t>Cod partener</t>
  </si>
  <si>
    <t>Nume partener</t>
  </si>
  <si>
    <t>Valoare</t>
  </si>
  <si>
    <t>Nr. contract</t>
  </si>
  <si>
    <t>An contract</t>
  </si>
  <si>
    <t>NHPSINDROM_IMUP_MED</t>
  </si>
  <si>
    <t>Decont medicamente pentru Sindrom de imunodeficienta primara</t>
  </si>
  <si>
    <t>IS01</t>
  </si>
  <si>
    <t>SPITALUL CLINIC JUDETEAN DE URGENTA SF. SPIRIDON IASI</t>
  </si>
  <si>
    <t>NHP</t>
  </si>
  <si>
    <t>NHPENDO_MED</t>
  </si>
  <si>
    <t>Decont medicamente pentru programul national de boli endocrine</t>
  </si>
  <si>
    <t>NHPAFIBR_CONGE_MED</t>
  </si>
  <si>
    <t>Decont medicamente pentru Afibrinogenemie congenitala</t>
  </si>
  <si>
    <t>NHPDIABET_MED</t>
  </si>
  <si>
    <t>Decont medicamente pentru programul national de diabet zaharat</t>
  </si>
  <si>
    <t>NHPORTO_MAT</t>
  </si>
  <si>
    <t>Decont materiale sanitare pentru programul national de ortopedie</t>
  </si>
  <si>
    <t>NHPH_EPIB_MED</t>
  </si>
  <si>
    <t>Decont medicamente pentru Epidermoliza buloasa</t>
  </si>
  <si>
    <t>NHPH_EPIB_MAT</t>
  </si>
  <si>
    <t>Decont materiale sanitare pentru Epidermoliza buloasa</t>
  </si>
  <si>
    <t>NHPPURP_TR_IM_CR_MED</t>
  </si>
  <si>
    <t>Decont medicamente pentru Purpura trombocitopenica imuna cronica la adultii splenectomizati si nesplenectomizati</t>
  </si>
  <si>
    <t>NHPHEMO_MED</t>
  </si>
  <si>
    <t>Decont medicamente pentru programul national de hemofilie, talasemie si alte boli rare</t>
  </si>
  <si>
    <t>NHPCARDIO_MAT</t>
  </si>
  <si>
    <t>Decont materiale sanitare pentru programul national de boli cardiovasculare</t>
  </si>
  <si>
    <t>NHPHFA_BH4_MED</t>
  </si>
  <si>
    <t>Decont medicamente pentru adulti si copii cu hiperfenilalaninemie diagnosticati cu fenilcetonurie sau deficit de tetrahidrobiopterina (BH4)</t>
  </si>
  <si>
    <t>IS02</t>
  </si>
  <si>
    <t>SPITALUL CLINIC DE URGENTA PENTRU COPII "SF.MARIA" IASI</t>
  </si>
  <si>
    <t>NHPH_PULM_MED</t>
  </si>
  <si>
    <t>Decont medicamente pentru hipertensiune pulmonara</t>
  </si>
  <si>
    <t>NHPPONCO_MED</t>
  </si>
  <si>
    <t>Decont medicamente pentru programul national de oncologie</t>
  </si>
  <si>
    <t>NHPDTAIP_HC_D_MAT</t>
  </si>
  <si>
    <t>Decont materiale sanitare pentru tratamentul hidrocefaliei congenitale sau dobandite la copil</t>
  </si>
  <si>
    <t>NHPDIABET_MAT</t>
  </si>
  <si>
    <t>Decont materiale sanitare pentru programul national de diabet zaharat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</si>
  <si>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</si>
  <si>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</si>
  <si>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</si>
  <si>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</si>
  <si>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</si>
  <si>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</si>
  <si>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</si>
  <si>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</si>
  <si>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IS07</t>
  </si>
  <si>
    <t>SPITALUL CLINIC DE PNEUMOFTIZIOLOGIE IASI</t>
  </si>
  <si>
    <t>IS11</t>
  </si>
  <si>
    <t>SP. CL. URGENTA  "PROF. DR. N. OBLU" IASI</t>
  </si>
  <si>
    <t>NHPNEURO_DI_MED</t>
  </si>
  <si>
    <t>Decont medicamente pentru boli neurologice degenerative/inflamatorii</t>
  </si>
  <si>
    <t>NHPDTAIP_RI_MAT</t>
  </si>
  <si>
    <t>Decont materiale sanitare pentru radiologie interventionala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</si>
  <si>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</si>
  <si>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</si>
  <si>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</si>
  <si>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</si>
  <si>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</si>
  <si>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</si>
  <si>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</si>
  <si>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</si>
  <si>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</si>
  <si>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</si>
  <si>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</si>
  <si>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</si>
  <si>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</si>
  <si>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</si>
  <si>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</si>
  <si>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IUNIE 2022</t>
  </si>
  <si>
    <t>MEDICAMENTE PNS</t>
  </si>
  <si>
    <t>MATERIALE SANITARE PNS</t>
  </si>
  <si>
    <t xml:space="preserve">TOTAL PNS lei </t>
  </si>
  <si>
    <t>mii lei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</si>
  <si>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</si>
  <si>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</si>
  <si>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</si>
  <si>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</si>
  <si>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</si>
  <si>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</si>
  <si>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</si>
  <si>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</si>
  <si>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</si>
  <si>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</si>
  <si>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</si>
  <si>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</si>
  <si>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</si>
  <si>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</si>
  <si>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</si>
  <si>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</si>
  <si>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</si>
  <si>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</si>
  <si>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</si>
  <si>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</si>
  <si>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</si>
  <si>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</si>
  <si>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</si>
  <si>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</si>
  <si>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</si>
  <si>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</si>
  <si>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</si>
  <si>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</si>
  <si>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</si>
  <si>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</si>
  <si>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</si>
  <si>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</si>
  <si>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</si>
  <si>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17656582</t>
  </si>
  <si>
    <t>S C LABORATOARELE SYNLAB S R L</t>
  </si>
  <si>
    <t>3589</t>
  </si>
  <si>
    <t>TOTAL</t>
  </si>
  <si>
    <t>Decont medicamente pentru subprogramul de tratament al sclerozei multiple COST VOLUM</t>
  </si>
  <si>
    <t>Decont medicamente pentru programul national de oncologie COST VOLUM</t>
  </si>
  <si>
    <t>NHPBR_SPT_CV_MED</t>
  </si>
  <si>
    <t>Decont medicamente Boli rare - incluse conditionat tratament spitalicesc(6.27)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</si>
</sst>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"/>
    <numFmt numFmtId="167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4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2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3" fillId="34" borderId="11" xfId="55" applyFont="1" applyFill="1" applyBorder="1" applyAlignment="1">
      <alignment horizontal="center" wrapText="1"/>
      <protection/>
    </xf>
    <xf numFmtId="0" fontId="4" fillId="0" borderId="0" xfId="55" applyFont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1" xfId="55" applyFont="1" applyBorder="1" applyAlignment="1">
      <alignment horizontal="right" wrapText="1"/>
      <protection/>
    </xf>
    <xf numFmtId="0" fontId="4" fillId="0" borderId="14" xfId="55" applyFont="1" applyBorder="1" applyAlignment="1">
      <alignment horizontal="right" wrapText="1"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 wrapText="1"/>
      <protection/>
    </xf>
    <xf numFmtId="2" fontId="4" fillId="0" borderId="11" xfId="55" applyNumberFormat="1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0" borderId="16" xfId="55" applyFont="1" applyBorder="1" applyAlignment="1">
      <alignment wrapText="1"/>
      <protection/>
    </xf>
    <xf numFmtId="4" fontId="4" fillId="35" borderId="11" xfId="55" applyNumberFormat="1" applyFont="1" applyFill="1" applyBorder="1" applyAlignment="1">
      <alignment horizontal="right" wrapText="1"/>
      <protection/>
    </xf>
    <xf numFmtId="164" fontId="4" fillId="0" borderId="11" xfId="55" applyNumberFormat="1" applyFont="1" applyBorder="1" applyAlignment="1">
      <alignment wrapText="1"/>
      <protection/>
    </xf>
    <xf numFmtId="0" fontId="41" fillId="0" borderId="0" xfId="55" applyFont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4" fontId="4" fillId="0" borderId="11" xfId="55" applyNumberFormat="1" applyFont="1" applyBorder="1" applyAlignment="1">
      <alignment horizontal="right" wrapText="1"/>
      <protection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4" fontId="3" fillId="0" borderId="11" xfId="55" applyNumberFormat="1" applyFont="1" applyBorder="1">
      <alignment/>
      <protection/>
    </xf>
    <xf numFmtId="165" fontId="3" fillId="0" borderId="11" xfId="55" applyNumberFormat="1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4" fontId="4" fillId="0" borderId="0" xfId="55" applyNumberFormat="1" applyFont="1">
      <alignment/>
      <protection/>
    </xf>
    <xf numFmtId="4" fontId="3" fillId="0" borderId="10" xfId="55" applyNumberFormat="1" applyFont="1" applyBorder="1" applyAlignment="1">
      <alignment horizontal="right" wrapText="1"/>
      <protection/>
    </xf>
    <xf numFmtId="164" fontId="3" fillId="0" borderId="11" xfId="55" applyNumberFormat="1" applyFont="1" applyBorder="1" applyAlignment="1">
      <alignment wrapText="1"/>
      <protection/>
    </xf>
    <xf numFmtId="0" fontId="3" fillId="0" borderId="17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2" fontId="3" fillId="0" borderId="11" xfId="55" applyNumberFormat="1" applyFont="1" applyBorder="1">
      <alignment/>
      <protection/>
    </xf>
    <xf numFmtId="0" fontId="4" fillId="0" borderId="0" xfId="55" applyFont="1" applyBorder="1">
      <alignment/>
      <protection/>
    </xf>
    <xf numFmtId="4" fontId="4" fillId="0" borderId="0" xfId="55" applyNumberFormat="1" applyFont="1" applyBorder="1" applyAlignment="1">
      <alignment horizontal="right"/>
      <protection/>
    </xf>
    <xf numFmtId="0" fontId="4" fillId="0" borderId="18" xfId="55" applyFont="1" applyBorder="1">
      <alignment/>
      <protection/>
    </xf>
    <xf numFmtId="0" fontId="3" fillId="0" borderId="0" xfId="55" applyFont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wrapText="1"/>
      <protection/>
    </xf>
    <xf numFmtId="0" fontId="4" fillId="0" borderId="11" xfId="55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3" fillId="34" borderId="1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9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3" fillId="34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4" fontId="0" fillId="35" borderId="11" xfId="0" applyNumberFormat="1" applyFill="1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1" sqref="F1:G16384"/>
    </sheetView>
  </sheetViews>
  <sheetFormatPr defaultColWidth="9.140625" defaultRowHeight="12.75" outlineLevelCol="1"/>
  <cols>
    <col min="1" max="1" width="7.7109375" style="0" customWidth="1"/>
    <col min="2" max="2" width="36.140625" style="0" customWidth="1"/>
    <col min="3" max="3" width="21.00390625" style="0" customWidth="1"/>
    <col min="4" max="4" width="49.57421875" style="0" customWidth="1"/>
    <col min="5" max="5" width="12.8515625" style="0" customWidth="1"/>
    <col min="6" max="6" width="12.8515625" style="0" hidden="1" customWidth="1" outlineLevel="1"/>
    <col min="7" max="7" width="12.28125" style="0" hidden="1" customWidth="1" outlineLevel="1"/>
    <col min="8" max="8" width="9.140625" style="0" customWidth="1" collapsed="1"/>
  </cols>
  <sheetData>
    <row r="1" ht="12.75">
      <c r="A1" s="55" t="s">
        <v>73</v>
      </c>
    </row>
    <row r="3" spans="1:2" s="1" customFormat="1" ht="17.25" customHeight="1">
      <c r="A3" s="69" t="s">
        <v>74</v>
      </c>
      <c r="B3" s="69"/>
    </row>
    <row r="4" spans="1:7" s="1" customFormat="1" ht="29.25" customHeight="1">
      <c r="A4" s="57" t="s">
        <v>2</v>
      </c>
      <c r="B4" s="2" t="s">
        <v>3</v>
      </c>
      <c r="C4" s="2" t="s">
        <v>0</v>
      </c>
      <c r="D4" s="2" t="s">
        <v>1</v>
      </c>
      <c r="E4" s="2" t="s">
        <v>4</v>
      </c>
      <c r="F4" s="3" t="s">
        <v>76</v>
      </c>
      <c r="G4" s="3" t="s">
        <v>77</v>
      </c>
    </row>
    <row r="5" spans="1:7" s="1" customFormat="1" ht="25.5" customHeight="1">
      <c r="A5" s="45" t="s">
        <v>52</v>
      </c>
      <c r="B5" s="45" t="s">
        <v>53</v>
      </c>
      <c r="C5" s="45" t="s">
        <v>54</v>
      </c>
      <c r="D5" s="45" t="s">
        <v>55</v>
      </c>
      <c r="E5" s="47">
        <v>145268.49</v>
      </c>
      <c r="F5" s="50">
        <f>E5+E6+E7+E8+E9+E10+E11+E12+E13+E14</f>
        <v>1244230.9</v>
      </c>
      <c r="G5" s="54">
        <f>F5/1000</f>
        <v>1244.2309</v>
      </c>
    </row>
    <row r="6" spans="1:7" s="1" customFormat="1" ht="25.5" customHeight="1">
      <c r="A6" s="45" t="s">
        <v>9</v>
      </c>
      <c r="B6" s="45" t="s">
        <v>10</v>
      </c>
      <c r="C6" s="45" t="s">
        <v>7</v>
      </c>
      <c r="D6" s="45" t="s">
        <v>8</v>
      </c>
      <c r="E6" s="47">
        <v>58638.2</v>
      </c>
      <c r="F6" s="49"/>
      <c r="G6" s="54"/>
    </row>
    <row r="7" spans="1:7" s="1" customFormat="1" ht="25.5" customHeight="1">
      <c r="A7" s="45" t="s">
        <v>9</v>
      </c>
      <c r="B7" s="45" t="s">
        <v>10</v>
      </c>
      <c r="C7" s="45" t="s">
        <v>20</v>
      </c>
      <c r="D7" s="45" t="s">
        <v>21</v>
      </c>
      <c r="E7" s="47">
        <v>1983.01</v>
      </c>
      <c r="F7" s="49"/>
      <c r="G7" s="54"/>
    </row>
    <row r="8" spans="1:7" s="1" customFormat="1" ht="25.5" customHeight="1">
      <c r="A8" s="45" t="s">
        <v>50</v>
      </c>
      <c r="B8" s="45" t="s">
        <v>51</v>
      </c>
      <c r="C8" s="45" t="s">
        <v>34</v>
      </c>
      <c r="D8" s="45" t="s">
        <v>35</v>
      </c>
      <c r="E8" s="47">
        <v>69722.42</v>
      </c>
      <c r="F8" s="49"/>
      <c r="G8" s="54"/>
    </row>
    <row r="9" spans="1:7" s="1" customFormat="1" ht="25.5" customHeight="1">
      <c r="A9" s="45" t="s">
        <v>32</v>
      </c>
      <c r="B9" s="45" t="s">
        <v>33</v>
      </c>
      <c r="C9" s="45" t="s">
        <v>34</v>
      </c>
      <c r="D9" s="45" t="s">
        <v>35</v>
      </c>
      <c r="E9" s="47">
        <v>9036.97</v>
      </c>
      <c r="F9" s="49"/>
      <c r="G9" s="54"/>
    </row>
    <row r="10" spans="1:7" s="1" customFormat="1" ht="25.5" customHeight="1">
      <c r="A10" s="45" t="s">
        <v>46</v>
      </c>
      <c r="B10" s="45" t="s">
        <v>47</v>
      </c>
      <c r="C10" s="45" t="s">
        <v>44</v>
      </c>
      <c r="D10" s="45" t="s">
        <v>45</v>
      </c>
      <c r="E10" s="47">
        <v>118874.31</v>
      </c>
      <c r="F10" s="49"/>
      <c r="G10" s="54"/>
    </row>
    <row r="11" spans="1:7" s="1" customFormat="1" ht="25.5" customHeight="1">
      <c r="A11" s="45" t="s">
        <v>46</v>
      </c>
      <c r="B11" s="45" t="s">
        <v>47</v>
      </c>
      <c r="C11" s="45" t="s">
        <v>48</v>
      </c>
      <c r="D11" s="45" t="s">
        <v>49</v>
      </c>
      <c r="E11" s="47">
        <v>494739.75</v>
      </c>
      <c r="F11" s="49"/>
      <c r="G11" s="54"/>
    </row>
    <row r="12" spans="1:7" s="1" customFormat="1" ht="25.5" customHeight="1">
      <c r="A12" s="45" t="s">
        <v>9</v>
      </c>
      <c r="B12" s="45" t="s">
        <v>10</v>
      </c>
      <c r="C12" s="45" t="s">
        <v>14</v>
      </c>
      <c r="D12" s="45" t="s">
        <v>15</v>
      </c>
      <c r="E12" s="47">
        <v>22185.77</v>
      </c>
      <c r="F12" s="49"/>
      <c r="G12" s="54"/>
    </row>
    <row r="13" spans="1:7" s="1" customFormat="1" ht="25.5" customHeight="1">
      <c r="A13" s="45" t="s">
        <v>9</v>
      </c>
      <c r="B13" s="45" t="s">
        <v>10</v>
      </c>
      <c r="C13" s="45" t="s">
        <v>24</v>
      </c>
      <c r="D13" s="45" t="s">
        <v>25</v>
      </c>
      <c r="E13" s="47">
        <v>299024.16</v>
      </c>
      <c r="F13" s="49"/>
      <c r="G13" s="54"/>
    </row>
    <row r="14" spans="1:7" s="1" customFormat="1" ht="25.5" customHeight="1">
      <c r="A14" s="45" t="s">
        <v>32</v>
      </c>
      <c r="B14" s="45" t="s">
        <v>33</v>
      </c>
      <c r="C14" s="45" t="s">
        <v>30</v>
      </c>
      <c r="D14" s="45" t="s">
        <v>31</v>
      </c>
      <c r="E14" s="47">
        <v>24757.82</v>
      </c>
      <c r="F14" s="49"/>
      <c r="G14" s="54"/>
    </row>
    <row r="15" spans="1:7" s="1" customFormat="1" ht="25.5" customHeight="1">
      <c r="A15" s="45" t="s">
        <v>58</v>
      </c>
      <c r="B15" s="45" t="s">
        <v>59</v>
      </c>
      <c r="C15" s="45" t="s">
        <v>62</v>
      </c>
      <c r="D15" s="45" t="s">
        <v>63</v>
      </c>
      <c r="E15" s="47">
        <v>2322816.8</v>
      </c>
      <c r="F15" s="50">
        <f>E15</f>
        <v>2322816.8</v>
      </c>
      <c r="G15" s="54">
        <f>F15/1000</f>
        <v>2322.8167999999996</v>
      </c>
    </row>
    <row r="16" spans="1:7" s="1" customFormat="1" ht="25.5" customHeight="1">
      <c r="A16" s="45" t="s">
        <v>9</v>
      </c>
      <c r="B16" s="45" t="s">
        <v>10</v>
      </c>
      <c r="C16" s="45" t="s">
        <v>26</v>
      </c>
      <c r="D16" s="45" t="s">
        <v>27</v>
      </c>
      <c r="E16" s="47">
        <v>1708920.17</v>
      </c>
      <c r="F16" s="50">
        <f>E16+E17</f>
        <v>2435675.81</v>
      </c>
      <c r="G16" s="54">
        <f>F16/1000</f>
        <v>2435.67581</v>
      </c>
    </row>
    <row r="17" spans="1:7" s="1" customFormat="1" ht="25.5" customHeight="1">
      <c r="A17" s="45" t="s">
        <v>32</v>
      </c>
      <c r="B17" s="45" t="s">
        <v>33</v>
      </c>
      <c r="C17" s="45" t="s">
        <v>26</v>
      </c>
      <c r="D17" s="45" t="s">
        <v>27</v>
      </c>
      <c r="E17" s="47">
        <v>726755.64</v>
      </c>
      <c r="F17" s="49"/>
      <c r="G17" s="54"/>
    </row>
    <row r="18" spans="1:7" s="1" customFormat="1" ht="25.5" customHeight="1">
      <c r="A18" s="45" t="s">
        <v>9</v>
      </c>
      <c r="B18" s="45" t="s">
        <v>10</v>
      </c>
      <c r="C18" s="45" t="s">
        <v>16</v>
      </c>
      <c r="D18" s="45" t="s">
        <v>17</v>
      </c>
      <c r="E18" s="47">
        <v>6653.34</v>
      </c>
      <c r="F18" s="50">
        <f>E18+E19</f>
        <v>7757.95</v>
      </c>
      <c r="G18" s="54">
        <f>F18/1000</f>
        <v>7.75795</v>
      </c>
    </row>
    <row r="19" spans="1:7" s="1" customFormat="1" ht="25.5" customHeight="1">
      <c r="A19" s="45" t="s">
        <v>32</v>
      </c>
      <c r="B19" s="45" t="s">
        <v>33</v>
      </c>
      <c r="C19" s="45" t="s">
        <v>16</v>
      </c>
      <c r="D19" s="45" t="s">
        <v>17</v>
      </c>
      <c r="E19" s="47">
        <v>1104.61</v>
      </c>
      <c r="F19" s="49"/>
      <c r="G19" s="54"/>
    </row>
    <row r="20" spans="1:7" s="1" customFormat="1" ht="25.5" customHeight="1">
      <c r="A20" s="45" t="s">
        <v>9</v>
      </c>
      <c r="B20" s="45" t="s">
        <v>10</v>
      </c>
      <c r="C20" s="45" t="s">
        <v>12</v>
      </c>
      <c r="D20" s="45" t="s">
        <v>13</v>
      </c>
      <c r="E20" s="47">
        <v>20724.6</v>
      </c>
      <c r="F20" s="50">
        <f>E20</f>
        <v>20724.6</v>
      </c>
      <c r="G20" s="54">
        <f>F20/1000</f>
        <v>20.7246</v>
      </c>
    </row>
    <row r="21" spans="1:7" s="1" customFormat="1" ht="25.5" customHeight="1">
      <c r="A21" s="45" t="s">
        <v>68</v>
      </c>
      <c r="B21" s="45" t="s">
        <v>69</v>
      </c>
      <c r="C21" s="45" t="s">
        <v>36</v>
      </c>
      <c r="D21" s="45" t="s">
        <v>37</v>
      </c>
      <c r="E21" s="47">
        <v>6763877.22</v>
      </c>
      <c r="F21" s="50">
        <f>E21+E22+E23+E24</f>
        <v>8493674.719999999</v>
      </c>
      <c r="G21" s="54">
        <f>F21/1000</f>
        <v>8493.674719999999</v>
      </c>
    </row>
    <row r="22" spans="1:7" s="1" customFormat="1" ht="25.5" customHeight="1">
      <c r="A22" s="45" t="s">
        <v>66</v>
      </c>
      <c r="B22" s="45" t="s">
        <v>67</v>
      </c>
      <c r="C22" s="45" t="s">
        <v>36</v>
      </c>
      <c r="D22" s="45" t="s">
        <v>37</v>
      </c>
      <c r="E22" s="47">
        <v>846859.92</v>
      </c>
      <c r="F22" s="49"/>
      <c r="G22" s="54"/>
    </row>
    <row r="23" spans="1:7" s="1" customFormat="1" ht="25.5" customHeight="1">
      <c r="A23" s="45" t="s">
        <v>32</v>
      </c>
      <c r="B23" s="45" t="s">
        <v>33</v>
      </c>
      <c r="C23" s="45" t="s">
        <v>36</v>
      </c>
      <c r="D23" s="45" t="s">
        <v>37</v>
      </c>
      <c r="E23" s="47">
        <v>593721.18</v>
      </c>
      <c r="F23" s="49"/>
      <c r="G23" s="54"/>
    </row>
    <row r="24" spans="1:7" s="1" customFormat="1" ht="25.5" customHeight="1">
      <c r="A24" s="46" t="s">
        <v>71</v>
      </c>
      <c r="B24" s="46" t="s">
        <v>72</v>
      </c>
      <c r="C24" s="46" t="s">
        <v>36</v>
      </c>
      <c r="D24" s="46" t="s">
        <v>37</v>
      </c>
      <c r="E24" s="48">
        <v>289216.4</v>
      </c>
      <c r="F24" s="49"/>
      <c r="G24" s="54"/>
    </row>
    <row r="25" spans="1:7" s="1" customFormat="1" ht="25.5" customHeight="1">
      <c r="A25" s="45" t="s">
        <v>68</v>
      </c>
      <c r="B25" s="45" t="s">
        <v>69</v>
      </c>
      <c r="C25" s="45" t="s">
        <v>36</v>
      </c>
      <c r="D25" s="53" t="s">
        <v>116</v>
      </c>
      <c r="E25" s="47">
        <v>6592496.48</v>
      </c>
      <c r="F25" s="50">
        <f>E25+E26+E27</f>
        <v>7532430.880000001</v>
      </c>
      <c r="G25" s="54">
        <f>F25/1000</f>
        <v>7532.430880000001</v>
      </c>
    </row>
    <row r="26" spans="1:7" s="1" customFormat="1" ht="25.5" customHeight="1">
      <c r="A26" s="45" t="s">
        <v>66</v>
      </c>
      <c r="B26" s="45" t="s">
        <v>67</v>
      </c>
      <c r="C26" s="45" t="s">
        <v>36</v>
      </c>
      <c r="D26" s="53" t="s">
        <v>116</v>
      </c>
      <c r="E26" s="47">
        <v>564363.5</v>
      </c>
      <c r="F26" s="49"/>
      <c r="G26" s="54"/>
    </row>
    <row r="27" spans="1:7" s="1" customFormat="1" ht="25.5" customHeight="1">
      <c r="A27" s="46" t="s">
        <v>71</v>
      </c>
      <c r="B27" s="46" t="s">
        <v>72</v>
      </c>
      <c r="C27" s="46" t="s">
        <v>36</v>
      </c>
      <c r="D27" s="53" t="s">
        <v>116</v>
      </c>
      <c r="E27" s="48">
        <v>375570.9</v>
      </c>
      <c r="F27" s="49"/>
      <c r="G27" s="54"/>
    </row>
    <row r="28" spans="1:7" s="1" customFormat="1" ht="25.5" customHeight="1">
      <c r="A28" s="45" t="s">
        <v>58</v>
      </c>
      <c r="B28" s="45" t="s">
        <v>59</v>
      </c>
      <c r="C28" s="45" t="s">
        <v>62</v>
      </c>
      <c r="D28" s="53" t="s">
        <v>115</v>
      </c>
      <c r="E28" s="47">
        <v>1065386.17</v>
      </c>
      <c r="F28" s="50">
        <f>E28</f>
        <v>1065386.17</v>
      </c>
      <c r="G28" s="54">
        <f>F28/1000</f>
        <v>1065.38617</v>
      </c>
    </row>
    <row r="29" spans="1:7" s="1" customFormat="1" ht="24.75" customHeight="1">
      <c r="A29" s="63" t="s">
        <v>9</v>
      </c>
      <c r="B29" s="62" t="s">
        <v>10</v>
      </c>
      <c r="C29" s="63" t="s">
        <v>117</v>
      </c>
      <c r="D29" s="63" t="s">
        <v>118</v>
      </c>
      <c r="E29" s="64">
        <v>2845252.03</v>
      </c>
      <c r="F29" s="64">
        <v>2845252.03</v>
      </c>
      <c r="G29" s="64">
        <v>2845252.03</v>
      </c>
    </row>
    <row r="30" spans="1:7" s="55" customFormat="1" ht="25.5" customHeight="1">
      <c r="A30" s="56"/>
      <c r="B30" s="70" t="s">
        <v>114</v>
      </c>
      <c r="C30" s="71"/>
      <c r="D30" s="71"/>
      <c r="E30" s="59">
        <f>SUM(E5:E29)</f>
        <v>25967949.86</v>
      </c>
      <c r="F30" s="59">
        <f>SUM(F5:F29)</f>
        <v>25967949.86</v>
      </c>
      <c r="G30" s="59">
        <f>SUM(G5:G29)</f>
        <v>2868374.7278299998</v>
      </c>
    </row>
    <row r="31" spans="1:7" s="1" customFormat="1" ht="25.5" customHeight="1">
      <c r="A31" s="69" t="s">
        <v>75</v>
      </c>
      <c r="B31" s="69"/>
      <c r="F31" s="51"/>
      <c r="G31" s="60"/>
    </row>
    <row r="32" spans="1:7" s="1" customFormat="1" ht="25.5" customHeight="1">
      <c r="A32" s="2" t="s">
        <v>2</v>
      </c>
      <c r="B32" s="2" t="s">
        <v>3</v>
      </c>
      <c r="C32" s="2" t="s">
        <v>0</v>
      </c>
      <c r="D32" s="2" t="s">
        <v>1</v>
      </c>
      <c r="E32" s="2" t="s">
        <v>4</v>
      </c>
      <c r="F32" s="52" t="s">
        <v>76</v>
      </c>
      <c r="G32" s="61" t="s">
        <v>77</v>
      </c>
    </row>
    <row r="33" spans="1:7" s="1" customFormat="1" ht="25.5" customHeight="1">
      <c r="A33" s="45" t="s">
        <v>32</v>
      </c>
      <c r="B33" s="45" t="s">
        <v>33</v>
      </c>
      <c r="C33" s="45" t="s">
        <v>40</v>
      </c>
      <c r="D33" s="45" t="s">
        <v>41</v>
      </c>
      <c r="E33" s="47">
        <v>1858379.68</v>
      </c>
      <c r="F33" s="50">
        <f>E33</f>
        <v>1858379.68</v>
      </c>
      <c r="G33" s="54">
        <f>F33/1000</f>
        <v>1858.37968</v>
      </c>
    </row>
    <row r="34" spans="1:7" s="1" customFormat="1" ht="25.5" customHeight="1">
      <c r="A34" s="45" t="s">
        <v>9</v>
      </c>
      <c r="B34" s="45" t="s">
        <v>10</v>
      </c>
      <c r="C34" s="45" t="s">
        <v>22</v>
      </c>
      <c r="D34" s="45" t="s">
        <v>23</v>
      </c>
      <c r="E34" s="47">
        <v>60900.07</v>
      </c>
      <c r="F34" s="50">
        <f>E34</f>
        <v>60900.07</v>
      </c>
      <c r="G34" s="54">
        <f>F34/1000</f>
        <v>60.90007</v>
      </c>
    </row>
    <row r="35" spans="1:7" s="1" customFormat="1" ht="25.5" customHeight="1">
      <c r="A35" s="45" t="s">
        <v>58</v>
      </c>
      <c r="B35" s="45" t="s">
        <v>59</v>
      </c>
      <c r="C35" s="45" t="s">
        <v>18</v>
      </c>
      <c r="D35" s="45" t="s">
        <v>19</v>
      </c>
      <c r="E35" s="47">
        <v>239984.29</v>
      </c>
      <c r="F35" s="50">
        <f>E35+E36+E37+E38</f>
        <v>330742.99</v>
      </c>
      <c r="G35" s="54">
        <f>F35/1000</f>
        <v>330.74298999999996</v>
      </c>
    </row>
    <row r="36" spans="1:7" s="1" customFormat="1" ht="25.5" customHeight="1">
      <c r="A36" s="45" t="s">
        <v>9</v>
      </c>
      <c r="B36" s="45" t="s">
        <v>10</v>
      </c>
      <c r="C36" s="45" t="s">
        <v>18</v>
      </c>
      <c r="D36" s="45" t="s">
        <v>19</v>
      </c>
      <c r="E36" s="47">
        <v>57868.8</v>
      </c>
      <c r="F36" s="50"/>
      <c r="G36" s="54"/>
    </row>
    <row r="37" spans="1:7" s="1" customFormat="1" ht="25.5" customHeight="1">
      <c r="A37" s="45" t="s">
        <v>52</v>
      </c>
      <c r="B37" s="45" t="s">
        <v>53</v>
      </c>
      <c r="C37" s="45" t="s">
        <v>18</v>
      </c>
      <c r="D37" s="45" t="s">
        <v>19</v>
      </c>
      <c r="E37" s="47">
        <v>17531.8</v>
      </c>
      <c r="F37" s="50"/>
      <c r="G37" s="54"/>
    </row>
    <row r="38" spans="1:7" s="1" customFormat="1" ht="25.5" customHeight="1">
      <c r="A38" s="45" t="s">
        <v>64</v>
      </c>
      <c r="B38" s="45" t="s">
        <v>65</v>
      </c>
      <c r="C38" s="45" t="s">
        <v>18</v>
      </c>
      <c r="D38" s="45" t="s">
        <v>19</v>
      </c>
      <c r="E38" s="47">
        <v>15358.1</v>
      </c>
      <c r="F38" s="50"/>
      <c r="G38" s="54"/>
    </row>
    <row r="39" spans="1:7" s="1" customFormat="1" ht="25.5" customHeight="1">
      <c r="A39" s="45" t="s">
        <v>58</v>
      </c>
      <c r="B39" s="45" t="s">
        <v>59</v>
      </c>
      <c r="C39" s="45" t="s">
        <v>60</v>
      </c>
      <c r="D39" s="45" t="s">
        <v>61</v>
      </c>
      <c r="E39" s="47">
        <v>884821.93</v>
      </c>
      <c r="F39" s="50">
        <f>E39</f>
        <v>884821.93</v>
      </c>
      <c r="G39" s="54">
        <f>F39/1000</f>
        <v>884.8219300000001</v>
      </c>
    </row>
    <row r="40" spans="1:7" s="1" customFormat="1" ht="25.5" customHeight="1">
      <c r="A40" s="45" t="s">
        <v>42</v>
      </c>
      <c r="B40" s="45" t="s">
        <v>43</v>
      </c>
      <c r="C40" s="45" t="s">
        <v>28</v>
      </c>
      <c r="D40" s="45" t="s">
        <v>29</v>
      </c>
      <c r="E40" s="47">
        <v>2560727.94</v>
      </c>
      <c r="F40" s="50">
        <f>E40+E41</f>
        <v>3111471.8</v>
      </c>
      <c r="G40" s="54">
        <f>F40/1000</f>
        <v>3111.4718</v>
      </c>
    </row>
    <row r="41" spans="1:7" s="1" customFormat="1" ht="25.5" customHeight="1">
      <c r="A41" s="45" t="s">
        <v>9</v>
      </c>
      <c r="B41" s="45" t="s">
        <v>10</v>
      </c>
      <c r="C41" s="45" t="s">
        <v>28</v>
      </c>
      <c r="D41" s="45" t="s">
        <v>29</v>
      </c>
      <c r="E41" s="47">
        <v>550743.86</v>
      </c>
      <c r="F41" s="50"/>
      <c r="G41" s="54"/>
    </row>
    <row r="42" spans="1:7" s="1" customFormat="1" ht="25.5" customHeight="1">
      <c r="A42" s="45" t="s">
        <v>52</v>
      </c>
      <c r="B42" s="45" t="s">
        <v>53</v>
      </c>
      <c r="C42" s="45" t="s">
        <v>56</v>
      </c>
      <c r="D42" s="45" t="s">
        <v>57</v>
      </c>
      <c r="E42" s="47">
        <v>445718.6</v>
      </c>
      <c r="F42" s="50">
        <f>E42</f>
        <v>445718.6</v>
      </c>
      <c r="G42" s="54">
        <f>F42/1000</f>
        <v>445.7186</v>
      </c>
    </row>
    <row r="43" spans="1:7" s="1" customFormat="1" ht="29.25" customHeight="1">
      <c r="A43" s="46" t="s">
        <v>32</v>
      </c>
      <c r="B43" s="46" t="s">
        <v>33</v>
      </c>
      <c r="C43" s="46" t="s">
        <v>38</v>
      </c>
      <c r="D43" s="46" t="s">
        <v>39</v>
      </c>
      <c r="E43" s="48">
        <v>2571.1</v>
      </c>
      <c r="F43" s="65">
        <f>E43</f>
        <v>2571.1</v>
      </c>
      <c r="G43" s="66">
        <f>F43/1000</f>
        <v>2.5711</v>
      </c>
    </row>
    <row r="44" spans="1:7" ht="21" customHeight="1">
      <c r="A44" s="67"/>
      <c r="B44" s="70" t="s">
        <v>114</v>
      </c>
      <c r="C44" s="71"/>
      <c r="D44" s="71"/>
      <c r="E44" s="68">
        <f>SUM(E33:E43)</f>
        <v>6694606.169999999</v>
      </c>
      <c r="F44" s="68">
        <f>SUM(F33:F43)</f>
        <v>6694606.17</v>
      </c>
      <c r="G44" s="68">
        <f>SUM(G33:G43)</f>
        <v>6694.60617</v>
      </c>
    </row>
    <row r="46" ht="12.75">
      <c r="F46" s="58">
        <f>E44+E30</f>
        <v>32662556.029999997</v>
      </c>
    </row>
  </sheetData>
  <sheetProtection/>
  <mergeCells count="4">
    <mergeCell ref="A3:B3"/>
    <mergeCell ref="A31:B31"/>
    <mergeCell ref="B44:D44"/>
    <mergeCell ref="B30:D30"/>
  </mergeCells>
  <printOptions horizontalCentered="1"/>
  <pageMargins left="0" right="0" top="0.25" bottom="0.25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6">
      <selection activeCell="A1" sqref="A1:I27"/>
    </sheetView>
  </sheetViews>
  <sheetFormatPr defaultColWidth="8.8515625" defaultRowHeight="12.75" outlineLevelRow="1"/>
  <cols>
    <col min="1" max="1" width="14.57421875" style="4" customWidth="1"/>
    <col min="2" max="2" width="9.8515625" style="4" customWidth="1"/>
    <col min="3" max="3" width="39.421875" style="4" customWidth="1"/>
    <col min="4" max="4" width="41.00390625" style="4" customWidth="1"/>
    <col min="5" max="6" width="8.8515625" style="4" customWidth="1"/>
    <col min="7" max="7" width="12.421875" style="4" customWidth="1"/>
    <col min="8" max="8" width="13.7109375" style="4" customWidth="1"/>
    <col min="9" max="9" width="9.140625" style="6" customWidth="1"/>
    <col min="10" max="10" width="8.8515625" style="4" customWidth="1"/>
    <col min="11" max="11" width="23.8515625" style="4" customWidth="1"/>
    <col min="12" max="16384" width="8.8515625" style="4" customWidth="1"/>
  </cols>
  <sheetData>
    <row r="1" ht="12">
      <c r="C1" s="5">
        <v>44713</v>
      </c>
    </row>
    <row r="3" ht="12">
      <c r="C3" s="6" t="s">
        <v>78</v>
      </c>
    </row>
    <row r="4" spans="1:9" s="11" customFormat="1" ht="24">
      <c r="A4" s="7" t="s">
        <v>79</v>
      </c>
      <c r="B4" s="7" t="s">
        <v>80</v>
      </c>
      <c r="C4" s="7" t="s">
        <v>81</v>
      </c>
      <c r="D4" s="7" t="s">
        <v>82</v>
      </c>
      <c r="E4" s="8" t="s">
        <v>5</v>
      </c>
      <c r="F4" s="7" t="s">
        <v>6</v>
      </c>
      <c r="G4" s="9" t="s">
        <v>83</v>
      </c>
      <c r="H4" s="7" t="s">
        <v>4</v>
      </c>
      <c r="I4" s="10" t="s">
        <v>84</v>
      </c>
    </row>
    <row r="5" spans="1:9" s="11" customFormat="1" ht="36" hidden="1" outlineLevel="1">
      <c r="A5" s="12" t="s">
        <v>85</v>
      </c>
      <c r="B5" s="13" t="s">
        <v>9</v>
      </c>
      <c r="C5" s="13" t="s">
        <v>86</v>
      </c>
      <c r="D5" s="12" t="s">
        <v>87</v>
      </c>
      <c r="E5" s="14" t="s">
        <v>88</v>
      </c>
      <c r="F5" s="15" t="s">
        <v>89</v>
      </c>
      <c r="G5" s="16" t="s">
        <v>11</v>
      </c>
      <c r="H5" s="17">
        <v>0</v>
      </c>
      <c r="I5" s="18">
        <f>H5/1000</f>
        <v>0</v>
      </c>
    </row>
    <row r="6" spans="1:11" s="11" customFormat="1" ht="36" collapsed="1">
      <c r="A6" s="19" t="s">
        <v>85</v>
      </c>
      <c r="B6" s="20" t="s">
        <v>68</v>
      </c>
      <c r="C6" s="20" t="s">
        <v>69</v>
      </c>
      <c r="D6" s="21" t="s">
        <v>87</v>
      </c>
      <c r="E6" s="14" t="s">
        <v>90</v>
      </c>
      <c r="F6" s="14" t="s">
        <v>89</v>
      </c>
      <c r="G6" s="20" t="s">
        <v>11</v>
      </c>
      <c r="H6" s="22">
        <v>1161096</v>
      </c>
      <c r="I6" s="23">
        <f>H6/1000</f>
        <v>1161.096</v>
      </c>
      <c r="K6" s="24"/>
    </row>
    <row r="7" spans="1:9" s="11" customFormat="1" ht="36">
      <c r="A7" s="19" t="s">
        <v>85</v>
      </c>
      <c r="B7" s="20" t="s">
        <v>71</v>
      </c>
      <c r="C7" s="25" t="s">
        <v>72</v>
      </c>
      <c r="D7" s="12" t="s">
        <v>87</v>
      </c>
      <c r="E7" s="14">
        <v>3691</v>
      </c>
      <c r="F7" s="14">
        <v>2018</v>
      </c>
      <c r="G7" s="20" t="s">
        <v>11</v>
      </c>
      <c r="H7" s="26">
        <v>476800</v>
      </c>
      <c r="I7" s="23">
        <f>H7/1000</f>
        <v>476.8</v>
      </c>
    </row>
    <row r="8" spans="2:9" s="6" customFormat="1" ht="21" customHeight="1">
      <c r="B8" s="27"/>
      <c r="C8" s="27"/>
      <c r="D8" s="28" t="s">
        <v>91</v>
      </c>
      <c r="E8" s="29"/>
      <c r="F8" s="29"/>
      <c r="G8" s="29"/>
      <c r="H8" s="29">
        <f>SUM(H5:H7)</f>
        <v>1637896</v>
      </c>
      <c r="I8" s="30">
        <f>H8/1000</f>
        <v>1637.896</v>
      </c>
    </row>
    <row r="9" spans="4:8" ht="21" customHeight="1">
      <c r="D9" s="31"/>
      <c r="H9" s="32"/>
    </row>
    <row r="10" ht="21" customHeight="1">
      <c r="C10" s="6" t="s">
        <v>92</v>
      </c>
    </row>
    <row r="11" spans="1:9" s="11" customFormat="1" ht="50.25" customHeight="1">
      <c r="A11" s="7" t="s">
        <v>79</v>
      </c>
      <c r="B11" s="7" t="s">
        <v>80</v>
      </c>
      <c r="C11" s="7" t="s">
        <v>81</v>
      </c>
      <c r="D11" s="7" t="s">
        <v>82</v>
      </c>
      <c r="E11" s="7" t="s">
        <v>5</v>
      </c>
      <c r="F11" s="7" t="s">
        <v>6</v>
      </c>
      <c r="G11" s="7" t="s">
        <v>83</v>
      </c>
      <c r="H11" s="7" t="s">
        <v>4</v>
      </c>
      <c r="I11" s="10" t="s">
        <v>84</v>
      </c>
    </row>
    <row r="12" spans="1:9" s="11" customFormat="1" ht="37.5" customHeight="1">
      <c r="A12" s="12" t="s">
        <v>93</v>
      </c>
      <c r="B12" s="12" t="s">
        <v>68</v>
      </c>
      <c r="C12" s="12" t="s">
        <v>69</v>
      </c>
      <c r="D12" s="12" t="s">
        <v>94</v>
      </c>
      <c r="E12" s="12" t="s">
        <v>70</v>
      </c>
      <c r="F12" s="12" t="s">
        <v>89</v>
      </c>
      <c r="G12" s="19" t="s">
        <v>11</v>
      </c>
      <c r="H12" s="33">
        <v>83475</v>
      </c>
      <c r="I12" s="34">
        <f>H12/1000</f>
        <v>83.475</v>
      </c>
    </row>
    <row r="13" ht="24.75" customHeight="1"/>
    <row r="14" ht="24.75" customHeight="1">
      <c r="C14" s="6" t="s">
        <v>95</v>
      </c>
    </row>
    <row r="15" spans="1:9" s="11" customFormat="1" ht="44.25" customHeight="1">
      <c r="A15" s="7" t="s">
        <v>96</v>
      </c>
      <c r="B15" s="8" t="s">
        <v>2</v>
      </c>
      <c r="C15" s="8" t="s">
        <v>3</v>
      </c>
      <c r="D15" s="8" t="s">
        <v>97</v>
      </c>
      <c r="E15" s="8" t="s">
        <v>98</v>
      </c>
      <c r="F15" s="8" t="s">
        <v>99</v>
      </c>
      <c r="G15" s="8" t="s">
        <v>83</v>
      </c>
      <c r="H15" s="8" t="s">
        <v>4</v>
      </c>
      <c r="I15" s="10" t="s">
        <v>84</v>
      </c>
    </row>
    <row r="16" spans="1:9" s="11" customFormat="1" ht="24">
      <c r="A16" s="19" t="s">
        <v>100</v>
      </c>
      <c r="B16" s="20" t="s">
        <v>68</v>
      </c>
      <c r="C16" s="20" t="s">
        <v>69</v>
      </c>
      <c r="D16" s="20" t="s">
        <v>101</v>
      </c>
      <c r="E16" s="20" t="s">
        <v>102</v>
      </c>
      <c r="F16" s="20" t="s">
        <v>89</v>
      </c>
      <c r="G16" s="20" t="s">
        <v>103</v>
      </c>
      <c r="H16" s="26">
        <v>324000</v>
      </c>
      <c r="I16" s="23">
        <f>H16/1000</f>
        <v>324</v>
      </c>
    </row>
    <row r="17" spans="1:9" s="11" customFormat="1" ht="24">
      <c r="A17" s="19" t="s">
        <v>100</v>
      </c>
      <c r="B17" s="20" t="s">
        <v>104</v>
      </c>
      <c r="C17" s="20" t="s">
        <v>72</v>
      </c>
      <c r="D17" s="20" t="s">
        <v>101</v>
      </c>
      <c r="E17" s="20" t="s">
        <v>105</v>
      </c>
      <c r="F17" s="20" t="s">
        <v>89</v>
      </c>
      <c r="G17" s="20" t="s">
        <v>103</v>
      </c>
      <c r="H17" s="26">
        <v>180000</v>
      </c>
      <c r="I17" s="23">
        <f>H17/1000</f>
        <v>180</v>
      </c>
    </row>
    <row r="18" spans="1:9" s="6" customFormat="1" ht="25.5" customHeight="1">
      <c r="A18" s="35"/>
      <c r="B18" s="27"/>
      <c r="C18" s="27"/>
      <c r="D18" s="28" t="s">
        <v>91</v>
      </c>
      <c r="E18" s="27"/>
      <c r="F18" s="27"/>
      <c r="G18" s="27"/>
      <c r="H18" s="36">
        <f>SUM(H16:H17)</f>
        <v>504000</v>
      </c>
      <c r="I18" s="37">
        <f>H18/1000</f>
        <v>504</v>
      </c>
    </row>
    <row r="19" spans="1:8" ht="25.5" customHeight="1">
      <c r="A19" s="38"/>
      <c r="B19" s="38"/>
      <c r="C19" s="38"/>
      <c r="D19" s="38"/>
      <c r="E19" s="38"/>
      <c r="F19" s="38"/>
      <c r="G19" s="38"/>
      <c r="H19" s="39"/>
    </row>
    <row r="20" spans="1:8" ht="25.5" customHeight="1">
      <c r="A20" s="40"/>
      <c r="B20" s="38"/>
      <c r="C20" s="41" t="s">
        <v>106</v>
      </c>
      <c r="D20" s="38"/>
      <c r="E20" s="38"/>
      <c r="F20" s="38"/>
      <c r="G20" s="38"/>
      <c r="H20" s="39"/>
    </row>
    <row r="21" spans="1:9" s="11" customFormat="1" ht="36">
      <c r="A21" s="9" t="s">
        <v>96</v>
      </c>
      <c r="B21" s="42" t="s">
        <v>2</v>
      </c>
      <c r="C21" s="42" t="s">
        <v>3</v>
      </c>
      <c r="D21" s="42" t="s">
        <v>97</v>
      </c>
      <c r="E21" s="42" t="s">
        <v>98</v>
      </c>
      <c r="F21" s="42" t="s">
        <v>99</v>
      </c>
      <c r="G21" s="42" t="s">
        <v>83</v>
      </c>
      <c r="H21" s="42" t="s">
        <v>4</v>
      </c>
      <c r="I21" s="10" t="s">
        <v>84</v>
      </c>
    </row>
    <row r="22" spans="1:9" s="11" customFormat="1" ht="24">
      <c r="A22" s="19" t="s">
        <v>100</v>
      </c>
      <c r="B22" s="20" t="s">
        <v>107</v>
      </c>
      <c r="C22" s="20" t="s">
        <v>108</v>
      </c>
      <c r="D22" s="20" t="s">
        <v>101</v>
      </c>
      <c r="E22" s="20" t="s">
        <v>109</v>
      </c>
      <c r="F22" s="20" t="s">
        <v>89</v>
      </c>
      <c r="G22" s="20" t="s">
        <v>103</v>
      </c>
      <c r="H22" s="26">
        <v>2964</v>
      </c>
      <c r="I22" s="43">
        <f>H22/1000</f>
        <v>2.964</v>
      </c>
    </row>
    <row r="23" spans="1:9" s="11" customFormat="1" ht="26.25" customHeight="1">
      <c r="A23" s="19" t="s">
        <v>100</v>
      </c>
      <c r="B23" s="20">
        <v>27349291</v>
      </c>
      <c r="C23" s="20" t="s">
        <v>110</v>
      </c>
      <c r="D23" s="20" t="s">
        <v>101</v>
      </c>
      <c r="E23" s="44">
        <v>3759</v>
      </c>
      <c r="F23" s="44">
        <v>2019</v>
      </c>
      <c r="G23" s="20" t="s">
        <v>103</v>
      </c>
      <c r="H23" s="22">
        <v>2432</v>
      </c>
      <c r="I23" s="43">
        <f>H23/1000</f>
        <v>2.432</v>
      </c>
    </row>
    <row r="24" spans="1:9" s="11" customFormat="1" ht="24">
      <c r="A24" s="19" t="s">
        <v>100</v>
      </c>
      <c r="B24" s="20" t="s">
        <v>111</v>
      </c>
      <c r="C24" s="20" t="s">
        <v>112</v>
      </c>
      <c r="D24" s="20" t="s">
        <v>101</v>
      </c>
      <c r="E24" s="20" t="s">
        <v>113</v>
      </c>
      <c r="F24" s="20" t="s">
        <v>89</v>
      </c>
      <c r="G24" s="20" t="s">
        <v>103</v>
      </c>
      <c r="H24" s="22">
        <v>2888</v>
      </c>
      <c r="I24" s="43">
        <f>H24/1000</f>
        <v>2.888</v>
      </c>
    </row>
    <row r="25" spans="2:9" s="6" customFormat="1" ht="25.5" customHeight="1">
      <c r="B25" s="27"/>
      <c r="C25" s="27"/>
      <c r="D25" s="28" t="s">
        <v>91</v>
      </c>
      <c r="E25" s="27"/>
      <c r="F25" s="27"/>
      <c r="G25" s="27"/>
      <c r="H25" s="29">
        <f>SUM(H22:H24)</f>
        <v>8284</v>
      </c>
      <c r="I25" s="37">
        <f>H25/1000</f>
        <v>8.284</v>
      </c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2022-07-20T06:55:45Z</cp:lastPrinted>
  <dcterms:created xsi:type="dcterms:W3CDTF">2022-07-15T07:28:17Z</dcterms:created>
  <dcterms:modified xsi:type="dcterms:W3CDTF">2022-08-31T06:21:27Z</dcterms:modified>
  <cp:category/>
  <cp:version/>
  <cp:contentType/>
  <cp:contentStatus/>
</cp:coreProperties>
</file>